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28800" windowHeight="1213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62913" concurrentCalc="0"/>
</workbook>
</file>

<file path=xl/calcChain.xml><?xml version="1.0" encoding="utf-8"?>
<calcChain xmlns="http://schemas.openxmlformats.org/spreadsheetml/2006/main">
  <c r="D8" i="8" l="1"/>
  <c r="G8" i="8"/>
  <c r="D15" i="4"/>
  <c r="G15" i="4"/>
  <c r="D14" i="4"/>
  <c r="G14" i="4"/>
  <c r="F52" i="4"/>
  <c r="E52" i="4"/>
  <c r="C52" i="4"/>
  <c r="D50" i="4"/>
  <c r="G50" i="4"/>
  <c r="D48" i="4"/>
  <c r="G48" i="4"/>
  <c r="D46" i="4"/>
  <c r="G46" i="4"/>
  <c r="D44" i="4"/>
  <c r="G44" i="4"/>
  <c r="D42" i="4"/>
  <c r="G42" i="4"/>
  <c r="D40" i="4"/>
  <c r="G40" i="4"/>
  <c r="D38" i="4"/>
  <c r="G38" i="4"/>
  <c r="B52" i="4"/>
  <c r="F30" i="4"/>
  <c r="E30" i="4"/>
  <c r="D28" i="4"/>
  <c r="G28" i="4"/>
  <c r="D27" i="4"/>
  <c r="G27" i="4"/>
  <c r="D26" i="4"/>
  <c r="G26" i="4"/>
  <c r="D25" i="4"/>
  <c r="G25" i="4"/>
  <c r="C30" i="4"/>
  <c r="B30" i="4"/>
  <c r="D13" i="4"/>
  <c r="G13" i="4"/>
  <c r="D12" i="4"/>
  <c r="G12" i="4"/>
  <c r="D11" i="4"/>
  <c r="G11" i="4"/>
  <c r="D10" i="4"/>
  <c r="G10" i="4"/>
  <c r="D9" i="4"/>
  <c r="G9" i="4"/>
  <c r="D8" i="4"/>
  <c r="G8" i="4"/>
  <c r="D7" i="4"/>
  <c r="G7" i="4"/>
  <c r="F17" i="4"/>
  <c r="E17" i="4"/>
  <c r="C17" i="4"/>
  <c r="B17" i="4"/>
  <c r="G30" i="4"/>
  <c r="G52" i="4"/>
  <c r="D30" i="4"/>
  <c r="D52" i="4"/>
  <c r="G17" i="4"/>
  <c r="D17" i="4"/>
  <c r="D40" i="5"/>
  <c r="G40" i="5"/>
  <c r="D39" i="5"/>
  <c r="G39" i="5"/>
  <c r="D38" i="5"/>
  <c r="D37" i="5"/>
  <c r="G37" i="5"/>
  <c r="D34" i="5"/>
  <c r="G34" i="5"/>
  <c r="D33" i="5"/>
  <c r="G33" i="5"/>
  <c r="D32" i="5"/>
  <c r="G32" i="5"/>
  <c r="D31" i="5"/>
  <c r="G31" i="5"/>
  <c r="D30" i="5"/>
  <c r="G30" i="5"/>
  <c r="D29" i="5"/>
  <c r="G29" i="5"/>
  <c r="D28" i="5"/>
  <c r="G28" i="5"/>
  <c r="D27" i="5"/>
  <c r="G27" i="5"/>
  <c r="D26" i="5"/>
  <c r="G26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4" i="5"/>
  <c r="G14" i="5"/>
  <c r="D13" i="5"/>
  <c r="D12" i="5"/>
  <c r="G12" i="5"/>
  <c r="D11" i="5"/>
  <c r="G11" i="5"/>
  <c r="D10" i="5"/>
  <c r="G10" i="5"/>
  <c r="D9" i="5"/>
  <c r="G9" i="5"/>
  <c r="D8" i="5"/>
  <c r="G8" i="5"/>
  <c r="D7" i="5"/>
  <c r="G7" i="5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/>
  <c r="D12" i="8"/>
  <c r="G12" i="8"/>
  <c r="D10" i="8"/>
  <c r="G10" i="8"/>
  <c r="D6" i="8"/>
  <c r="G6" i="8"/>
  <c r="C16" i="8"/>
  <c r="B16" i="8"/>
  <c r="D6" i="6"/>
  <c r="G6" i="6"/>
  <c r="D7" i="6"/>
  <c r="G7" i="6"/>
  <c r="D8" i="6"/>
  <c r="G8" i="6"/>
  <c r="D9" i="6"/>
  <c r="G9" i="6"/>
  <c r="D10" i="6"/>
  <c r="G10" i="6"/>
  <c r="D11" i="6"/>
  <c r="G11" i="6"/>
  <c r="D12" i="6"/>
  <c r="G12" i="6"/>
  <c r="G55" i="6"/>
  <c r="G47" i="6"/>
  <c r="G28" i="6"/>
  <c r="D76" i="6"/>
  <c r="G76" i="6"/>
  <c r="D75" i="6"/>
  <c r="G75" i="6"/>
  <c r="D74" i="6"/>
  <c r="G74" i="6"/>
  <c r="D73" i="6"/>
  <c r="G73" i="6"/>
  <c r="D72" i="6"/>
  <c r="G72" i="6"/>
  <c r="D71" i="6"/>
  <c r="G71" i="6"/>
  <c r="D70" i="6"/>
  <c r="G70" i="6"/>
  <c r="D68" i="6"/>
  <c r="G68" i="6"/>
  <c r="D67" i="6"/>
  <c r="G67" i="6"/>
  <c r="D66" i="6"/>
  <c r="G66" i="6"/>
  <c r="D64" i="6"/>
  <c r="G64" i="6"/>
  <c r="D63" i="6"/>
  <c r="G63" i="6"/>
  <c r="D62" i="6"/>
  <c r="G62" i="6"/>
  <c r="D61" i="6"/>
  <c r="G61" i="6"/>
  <c r="D60" i="6"/>
  <c r="G60" i="6"/>
  <c r="D59" i="6"/>
  <c r="G59" i="6"/>
  <c r="D58" i="6"/>
  <c r="G58" i="6"/>
  <c r="D56" i="6"/>
  <c r="G56" i="6"/>
  <c r="D55" i="6"/>
  <c r="D54" i="6"/>
  <c r="G54" i="6"/>
  <c r="D52" i="6"/>
  <c r="G52" i="6"/>
  <c r="D51" i="6"/>
  <c r="G51" i="6"/>
  <c r="D50" i="6"/>
  <c r="G50" i="6"/>
  <c r="D49" i="6"/>
  <c r="G49" i="6"/>
  <c r="D48" i="6"/>
  <c r="G48" i="6"/>
  <c r="D47" i="6"/>
  <c r="D46" i="6"/>
  <c r="G46" i="6"/>
  <c r="D45" i="6"/>
  <c r="G45" i="6"/>
  <c r="D44" i="6"/>
  <c r="G44" i="6"/>
  <c r="D42" i="6"/>
  <c r="G42" i="6"/>
  <c r="D41" i="6"/>
  <c r="G41" i="6"/>
  <c r="D40" i="6"/>
  <c r="G40" i="6"/>
  <c r="D39" i="6"/>
  <c r="G39" i="6"/>
  <c r="D38" i="6"/>
  <c r="G38" i="6"/>
  <c r="D37" i="6"/>
  <c r="G37" i="6"/>
  <c r="D36" i="6"/>
  <c r="G36" i="6"/>
  <c r="D35" i="6"/>
  <c r="G35" i="6"/>
  <c r="D34" i="6"/>
  <c r="G34" i="6"/>
  <c r="D32" i="6"/>
  <c r="G32" i="6"/>
  <c r="D31" i="6"/>
  <c r="G31" i="6"/>
  <c r="D30" i="6"/>
  <c r="G30" i="6"/>
  <c r="D29" i="6"/>
  <c r="G29" i="6"/>
  <c r="D28" i="6"/>
  <c r="D27" i="6"/>
  <c r="G27" i="6"/>
  <c r="D26" i="6"/>
  <c r="G26" i="6"/>
  <c r="D25" i="6"/>
  <c r="G25" i="6"/>
  <c r="D24" i="6"/>
  <c r="G24" i="6"/>
  <c r="D22" i="6"/>
  <c r="G22" i="6"/>
  <c r="D21" i="6"/>
  <c r="G21" i="6"/>
  <c r="D20" i="6"/>
  <c r="G20" i="6"/>
  <c r="D19" i="6"/>
  <c r="G19" i="6"/>
  <c r="D18" i="6"/>
  <c r="G18" i="6"/>
  <c r="D17" i="6"/>
  <c r="G17" i="6"/>
  <c r="D16" i="6"/>
  <c r="G16" i="6"/>
  <c r="D15" i="6"/>
  <c r="G15" i="6"/>
  <c r="D14" i="6"/>
  <c r="G14" i="6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/>
  <c r="G53" i="6"/>
  <c r="B43" i="6"/>
  <c r="B33" i="6"/>
  <c r="B23" i="6"/>
  <c r="B13" i="6"/>
  <c r="B5" i="6"/>
  <c r="D43" i="6"/>
  <c r="G43" i="6"/>
  <c r="D23" i="6"/>
  <c r="G23" i="6"/>
  <c r="D13" i="6"/>
  <c r="G13" i="6"/>
  <c r="D69" i="6"/>
  <c r="G69" i="6"/>
  <c r="D33" i="6"/>
  <c r="G33" i="6"/>
  <c r="D65" i="6"/>
  <c r="G65" i="6"/>
  <c r="D57" i="6"/>
  <c r="G57" i="6"/>
  <c r="F77" i="6"/>
  <c r="B77" i="6"/>
  <c r="C77" i="6"/>
  <c r="D5" i="6"/>
  <c r="E77" i="6"/>
  <c r="D16" i="8"/>
  <c r="B42" i="5"/>
  <c r="G25" i="5"/>
  <c r="G16" i="5"/>
  <c r="D36" i="5"/>
  <c r="G38" i="5"/>
  <c r="G36" i="5"/>
  <c r="D6" i="5"/>
  <c r="G13" i="5"/>
  <c r="G6" i="5"/>
  <c r="C42" i="5"/>
  <c r="E42" i="5"/>
  <c r="F42" i="5"/>
  <c r="D25" i="5"/>
  <c r="D16" i="5"/>
  <c r="G16" i="8"/>
  <c r="D42" i="5"/>
  <c r="D77" i="6"/>
  <c r="G5" i="6"/>
  <c r="G77" i="6"/>
  <c r="G42" i="5"/>
</calcChain>
</file>

<file path=xl/sharedStrings.xml><?xml version="1.0" encoding="utf-8"?>
<sst xmlns="http://schemas.openxmlformats.org/spreadsheetml/2006/main" count="212" uniqueCount="148">
  <si>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</si>
  <si>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</si>
  <si>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</si>
  <si>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</si>
  <si>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</si>
  <si>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</si>
  <si>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</si>
  <si>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</si>
  <si>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</si>
  <si>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</si>
  <si>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</si>
  <si>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</si>
  <si>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</si>
  <si>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</si>
  <si>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</si>
  <si>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</si>
  <si>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</si>
  <si>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</si>
  <si>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</si>
  <si>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</si>
  <si>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</si>
  <si>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</si>
  <si>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</si>
  <si>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</si>
  <si>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</si>
  <si>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</si>
  <si>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</si>
  <si>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</si>
  <si>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</si>
  <si>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</si>
  <si>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</si>
  <si>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</si>
  <si>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</si>
  <si>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</si>
  <si>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</si>
  <si>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</si>
  <si>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</si>
  <si>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</si>
  <si>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</si>
  <si>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</si>
  <si>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</si>
  <si>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</si>
  <si>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</si>
  <si>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</si>
  <si>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</si>
  <si>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</si>
  <si>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</si>
  <si>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</si>
  <si>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</si>
  <si>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</si>
  <si>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</si>
  <si>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</si>
  <si>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</si>
  <si>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</si>
  <si>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</si>
  <si>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</si>
  <si>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</si>
  <si>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</si>
  <si>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</si>
  <si>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</si>
  <si>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</si>
  <si>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</si>
  <si>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</si>
  <si>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</si>
  <si>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</si>
  <si>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</si>
  <si>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</si>
  <si>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</si>
  <si>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</si>
  <si>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</si>
  <si>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</si>
  <si>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</si>
  <si>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</si>
  <si>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</si>
  <si>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</si>
  <si>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</si>
  <si>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</si>
  <si>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</si>
  <si>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</si>
  <si>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</si>
  <si>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</si>
  <si>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</si>
  <si>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</si>
  <si>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</si>
  <si>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</si>
  <si>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</si>
  <si>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</si>
  <si>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</si>
  <si>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</si>
  <si>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</si>
  <si>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</si>
  <si>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</si>
  <si>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</si>
  <si>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</si>
  <si>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</si>
  <si>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</si>
  <si>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</si>
  <si>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</si>
  <si>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</si>
  <si>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</si>
  <si>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</si>
  <si>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</si>
  <si>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</si>
  <si>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</si>
  <si>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</si>
  <si>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</si>
  <si>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</si>
  <si>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</si>
  <si>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</si>
  <si>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</si>
  <si>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</si>
  <si>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</si>
  <si>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</si>
  <si>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</si>
  <si>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</si>
  <si>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</si>
  <si>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</si>
  <si>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</si>
  <si>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</si>
  <si>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</si>
  <si>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</si>
  <si>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</si>
  <si>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</si>
  <si>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</si>
  <si>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</si>
  <si>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</si>
  <si>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</si>
  <si>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</si>
  <si>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</si>
  <si>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de Agua Potable y Alcantarillado San Miguel de Allende, Gto. 
Estado Analítico del Ejercicio del Presupuesto de Egresos
Clasificación por Objeto del Gasto (Capítulo y Concepto)
Del 1 de Enero al 31 de Marzo de 2024</t>
  </si>
  <si>
    <t>Sistema de Agua Potable y Alcantarillado San Miguel de Allende, Gto. 
Estado Analítico del Ejercicio del Presupuesto de Egresos
Clasificación Económica (por Tipo de Gasto)
Del 1 de Enero al 31 de Marzo de 2024</t>
  </si>
  <si>
    <t>31120M33A010000 CONSEJO DIRECTIVO</t>
  </si>
  <si>
    <t>31120M33A020000 DIRECCION GENERAL</t>
  </si>
  <si>
    <t>31120M33A030000 DIRECCION DE PROYECTOS Y</t>
  </si>
  <si>
    <t>31120M33A040000 DIRECCION DE OPERACION</t>
  </si>
  <si>
    <t>31120M33A050000 DIRECCION APOYO RURAL</t>
  </si>
  <si>
    <t>31120M33A060000 DIRECCION ADMINISTRACION</t>
  </si>
  <si>
    <t>31120M33A070000 DIRECCION CALIDAD DE AGU</t>
  </si>
  <si>
    <t>31120M33A080000 DIRECCION COMERCIALIZACI</t>
  </si>
  <si>
    <t>31120M33A090000 DIRECCION FACTILIDADES</t>
  </si>
  <si>
    <t>Sistema de Agua Potable y Alcantarillado San Miguel de Allende, Gto. 
Estado Analítico del Ejercicio del Presupuesto de Egresos
Clasificación Administrativa
Del 1 de Enero al 31 de Marzo de 2024</t>
  </si>
  <si>
    <t>Sistema de Agua Potable y Alcantarillado San Miguel de Allende, Gto. 
Estado Analítico del Ejercicio del Presupuesto de Egresos
Clasificación Administrativa (Poderes)
Del 1 de Enero al 31 de Marzo de 2024</t>
  </si>
  <si>
    <t>Sistema de Agua Potable y Alcantarillado San Miguel de Allende, Gto. 
Estado Analítico del Ejercicio del Presupuesto de Egresos
Clasificación Administrativa (Sector Paraestatal)
Del 1 de Enero al 31 de Marzo de 2024</t>
  </si>
  <si>
    <t>Sistema de Agua Potable y Alcantarillado San Miguel de Allende, Gto. 
Estado Analítico del Ejercicio del Presupuesto de Egresos
Clasificación Funcional (Finalidad y Función)
Del 1 de Enero al 31 de Marzo de 2024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</si>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</sst>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0" fillId="0" borderId="0" xfId="0"/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5" xfId="9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12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0" fontId="3" fillId="0" borderId="4" xfId="0" applyFont="1" applyBorder="1" applyProtection="1"/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zoomScale="85" zoomScaleNormal="85" workbookViewId="0">
      <selection activeCell="A6" sqref="A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56" t="s">
        <v>129</v>
      </c>
      <c r="B1" s="56"/>
      <c r="C1" s="56"/>
      <c r="D1" s="56"/>
      <c r="E1" s="56"/>
      <c r="F1" s="56"/>
      <c r="G1" s="57"/>
    </row>
    <row r="2" spans="1:8" x14ac:dyDescent="0.2">
      <c r="A2" s="35"/>
      <c r="B2" s="58" t="s">
        <v>57</v>
      </c>
      <c r="C2" s="56"/>
      <c r="D2" s="56"/>
      <c r="E2" s="56"/>
      <c r="F2" s="57"/>
      <c r="G2" s="59" t="s">
        <v>56</v>
      </c>
    </row>
    <row r="3" spans="1:8" ht="24.95" customHeight="1" x14ac:dyDescent="0.2">
      <c r="A3" s="41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8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1" t="s">
        <v>58</v>
      </c>
      <c r="B5" s="14">
        <f>SUM(B6:B12)</f>
        <v>77073517.140000001</v>
      </c>
      <c r="C5" s="14">
        <f>SUM(C6:C12)</f>
        <v>0</v>
      </c>
      <c r="D5" s="14">
        <f>B5+C5</f>
        <v>77073517.140000001</v>
      </c>
      <c r="E5" s="14">
        <f>SUM(E6:E12)</f>
        <v>15955061.51</v>
      </c>
      <c r="F5" s="14">
        <f>SUM(F6:F12)</f>
        <v>15955061.51</v>
      </c>
      <c r="G5" s="14">
        <f>D5-E5</f>
        <v>61118455.630000003</v>
      </c>
    </row>
    <row r="6" spans="1:8" x14ac:dyDescent="0.2">
      <c r="A6" s="36" t="s">
        <v>62</v>
      </c>
      <c r="B6" s="5">
        <v>43662913.520000003</v>
      </c>
      <c r="C6" s="5">
        <v>0</v>
      </c>
      <c r="D6" s="5">
        <f t="shared" ref="D6:D69" si="0">B6+C6</f>
        <v>43662913.520000003</v>
      </c>
      <c r="E6" s="5">
        <v>9533297.9499999993</v>
      </c>
      <c r="F6" s="5">
        <v>9533297.9499999993</v>
      </c>
      <c r="G6" s="5">
        <f t="shared" ref="G6:G69" si="1">D6-E6</f>
        <v>34129615.570000008</v>
      </c>
      <c r="H6" s="10">
        <v>1100</v>
      </c>
    </row>
    <row r="7" spans="1:8" x14ac:dyDescent="0.2">
      <c r="A7" s="36" t="s">
        <v>63</v>
      </c>
      <c r="B7" s="5">
        <v>3639526.05</v>
      </c>
      <c r="C7" s="5">
        <v>0</v>
      </c>
      <c r="D7" s="5">
        <f t="shared" si="0"/>
        <v>3639526.05</v>
      </c>
      <c r="E7" s="5">
        <v>830989.47</v>
      </c>
      <c r="F7" s="5">
        <v>830989.47</v>
      </c>
      <c r="G7" s="5">
        <f t="shared" si="1"/>
        <v>2808536.58</v>
      </c>
      <c r="H7" s="10">
        <v>1200</v>
      </c>
    </row>
    <row r="8" spans="1:8" x14ac:dyDescent="0.2">
      <c r="A8" s="36" t="s">
        <v>64</v>
      </c>
      <c r="B8" s="5">
        <v>7309058.0099999998</v>
      </c>
      <c r="C8" s="5">
        <v>0</v>
      </c>
      <c r="D8" s="5">
        <f t="shared" si="0"/>
        <v>7309058.0099999998</v>
      </c>
      <c r="E8" s="5">
        <v>489559.84</v>
      </c>
      <c r="F8" s="5">
        <v>489559.84</v>
      </c>
      <c r="G8" s="5">
        <f t="shared" si="1"/>
        <v>6819498.1699999999</v>
      </c>
      <c r="H8" s="10">
        <v>1300</v>
      </c>
    </row>
    <row r="9" spans="1:8" x14ac:dyDescent="0.2">
      <c r="A9" s="36" t="s">
        <v>33</v>
      </c>
      <c r="B9" s="5">
        <v>13308408.15</v>
      </c>
      <c r="C9" s="5">
        <v>0</v>
      </c>
      <c r="D9" s="5">
        <f t="shared" si="0"/>
        <v>13308408.15</v>
      </c>
      <c r="E9" s="5">
        <v>2723803.08</v>
      </c>
      <c r="F9" s="5">
        <v>2723803.08</v>
      </c>
      <c r="G9" s="5">
        <f t="shared" si="1"/>
        <v>10584605.07</v>
      </c>
      <c r="H9" s="10">
        <v>1400</v>
      </c>
    </row>
    <row r="10" spans="1:8" x14ac:dyDescent="0.2">
      <c r="A10" s="36" t="s">
        <v>65</v>
      </c>
      <c r="B10" s="5">
        <v>9153611.4100000001</v>
      </c>
      <c r="C10" s="5">
        <v>0</v>
      </c>
      <c r="D10" s="5">
        <f t="shared" si="0"/>
        <v>9153611.4100000001</v>
      </c>
      <c r="E10" s="5">
        <v>2377411.17</v>
      </c>
      <c r="F10" s="5">
        <v>2377411.17</v>
      </c>
      <c r="G10" s="5">
        <f t="shared" si="1"/>
        <v>6776200.2400000002</v>
      </c>
      <c r="H10" s="10">
        <v>1500</v>
      </c>
    </row>
    <row r="11" spans="1:8" x14ac:dyDescent="0.2">
      <c r="A11" s="36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10">
        <v>1600</v>
      </c>
    </row>
    <row r="12" spans="1:8" x14ac:dyDescent="0.2">
      <c r="A12" s="36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10">
        <v>1700</v>
      </c>
    </row>
    <row r="13" spans="1:8" x14ac:dyDescent="0.2">
      <c r="A13" s="21" t="s">
        <v>123</v>
      </c>
      <c r="B13" s="15">
        <f>SUM(B14:B22)</f>
        <v>22212880.27</v>
      </c>
      <c r="C13" s="15">
        <f>SUM(C14:C22)</f>
        <v>-418001.72</v>
      </c>
      <c r="D13" s="15">
        <f t="shared" si="0"/>
        <v>21794878.550000001</v>
      </c>
      <c r="E13" s="15">
        <f>SUM(E14:E22)</f>
        <v>2969163.71</v>
      </c>
      <c r="F13" s="15">
        <f>SUM(F14:F22)</f>
        <v>2969163.71</v>
      </c>
      <c r="G13" s="15">
        <f t="shared" si="1"/>
        <v>18825714.84</v>
      </c>
      <c r="H13" s="22">
        <v>0</v>
      </c>
    </row>
    <row r="14" spans="1:8" x14ac:dyDescent="0.2">
      <c r="A14" s="36" t="s">
        <v>67</v>
      </c>
      <c r="B14" s="5">
        <v>1585290.28</v>
      </c>
      <c r="C14" s="5">
        <v>31850</v>
      </c>
      <c r="D14" s="5">
        <f t="shared" si="0"/>
        <v>1617140.28</v>
      </c>
      <c r="E14" s="5">
        <v>118592.9</v>
      </c>
      <c r="F14" s="5">
        <v>118592.9</v>
      </c>
      <c r="G14" s="5">
        <f t="shared" si="1"/>
        <v>1498547.3800000001</v>
      </c>
      <c r="H14" s="10">
        <v>2100</v>
      </c>
    </row>
    <row r="15" spans="1:8" x14ac:dyDescent="0.2">
      <c r="A15" s="36" t="s">
        <v>68</v>
      </c>
      <c r="B15" s="5">
        <v>223817.92</v>
      </c>
      <c r="C15" s="5">
        <v>20000</v>
      </c>
      <c r="D15" s="5">
        <f t="shared" si="0"/>
        <v>243817.92</v>
      </c>
      <c r="E15" s="5">
        <v>33010.54</v>
      </c>
      <c r="F15" s="5">
        <v>33010.54</v>
      </c>
      <c r="G15" s="5">
        <f t="shared" si="1"/>
        <v>210807.38</v>
      </c>
      <c r="H15" s="10">
        <v>2200</v>
      </c>
    </row>
    <row r="16" spans="1:8" x14ac:dyDescent="0.2">
      <c r="A16" s="36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10">
        <v>2300</v>
      </c>
    </row>
    <row r="17" spans="1:8" x14ac:dyDescent="0.2">
      <c r="A17" s="36" t="s">
        <v>70</v>
      </c>
      <c r="B17" s="5">
        <v>7502805.2400000002</v>
      </c>
      <c r="C17" s="5">
        <v>610110.68999999994</v>
      </c>
      <c r="D17" s="5">
        <f t="shared" si="0"/>
        <v>8112915.9299999997</v>
      </c>
      <c r="E17" s="5">
        <v>1326854.75</v>
      </c>
      <c r="F17" s="5">
        <v>1326854.75</v>
      </c>
      <c r="G17" s="5">
        <f t="shared" si="1"/>
        <v>6786061.1799999997</v>
      </c>
      <c r="H17" s="10">
        <v>2400</v>
      </c>
    </row>
    <row r="18" spans="1:8" x14ac:dyDescent="0.2">
      <c r="A18" s="36" t="s">
        <v>71</v>
      </c>
      <c r="B18" s="5">
        <v>2539000</v>
      </c>
      <c r="C18" s="5">
        <v>253468</v>
      </c>
      <c r="D18" s="5">
        <f t="shared" si="0"/>
        <v>2792468</v>
      </c>
      <c r="E18" s="5">
        <v>646053.97</v>
      </c>
      <c r="F18" s="5">
        <v>646053.97</v>
      </c>
      <c r="G18" s="5">
        <f t="shared" si="1"/>
        <v>2146414.0300000003</v>
      </c>
      <c r="H18" s="10">
        <v>2500</v>
      </c>
    </row>
    <row r="19" spans="1:8" x14ac:dyDescent="0.2">
      <c r="A19" s="36" t="s">
        <v>72</v>
      </c>
      <c r="B19" s="5">
        <v>3201031.02</v>
      </c>
      <c r="C19" s="5">
        <v>0</v>
      </c>
      <c r="D19" s="5">
        <f t="shared" si="0"/>
        <v>3201031.02</v>
      </c>
      <c r="E19" s="5">
        <v>672071.36</v>
      </c>
      <c r="F19" s="5">
        <v>672071.36</v>
      </c>
      <c r="G19" s="5">
        <f t="shared" si="1"/>
        <v>2528959.66</v>
      </c>
      <c r="H19" s="10">
        <v>2600</v>
      </c>
    </row>
    <row r="20" spans="1:8" x14ac:dyDescent="0.2">
      <c r="A20" s="36" t="s">
        <v>73</v>
      </c>
      <c r="B20" s="5">
        <v>1395824.6</v>
      </c>
      <c r="C20" s="5">
        <v>345868.02</v>
      </c>
      <c r="D20" s="5">
        <f t="shared" si="0"/>
        <v>1741692.62</v>
      </c>
      <c r="E20" s="5">
        <v>142794.31</v>
      </c>
      <c r="F20" s="5">
        <v>142794.31</v>
      </c>
      <c r="G20" s="5">
        <f t="shared" si="1"/>
        <v>1598898.31</v>
      </c>
      <c r="H20" s="10">
        <v>2700</v>
      </c>
    </row>
    <row r="21" spans="1:8" x14ac:dyDescent="0.2">
      <c r="A21" s="36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10">
        <v>2800</v>
      </c>
    </row>
    <row r="22" spans="1:8" x14ac:dyDescent="0.2">
      <c r="A22" s="36" t="s">
        <v>75</v>
      </c>
      <c r="B22" s="5">
        <v>5765111.21</v>
      </c>
      <c r="C22" s="5">
        <v>-1679298.43</v>
      </c>
      <c r="D22" s="5">
        <f t="shared" si="0"/>
        <v>4085812.7800000003</v>
      </c>
      <c r="E22" s="5">
        <v>29785.88</v>
      </c>
      <c r="F22" s="5">
        <v>29785.88</v>
      </c>
      <c r="G22" s="5">
        <f t="shared" si="1"/>
        <v>4056026.9000000004</v>
      </c>
      <c r="H22" s="10">
        <v>2900</v>
      </c>
    </row>
    <row r="23" spans="1:8" x14ac:dyDescent="0.2">
      <c r="A23" s="21" t="s">
        <v>59</v>
      </c>
      <c r="B23" s="15">
        <f>SUM(B24:B32)</f>
        <v>71035113</v>
      </c>
      <c r="C23" s="15">
        <f>SUM(C24:C32)</f>
        <v>1635441.4900000002</v>
      </c>
      <c r="D23" s="15">
        <f t="shared" si="0"/>
        <v>72670554.489999995</v>
      </c>
      <c r="E23" s="15">
        <f>SUM(E24:E32)</f>
        <v>14282489.33</v>
      </c>
      <c r="F23" s="15">
        <f>SUM(F24:F32)</f>
        <v>14282489.33</v>
      </c>
      <c r="G23" s="15">
        <f t="shared" si="1"/>
        <v>58388065.159999996</v>
      </c>
      <c r="H23" s="22">
        <v>0</v>
      </c>
    </row>
    <row r="24" spans="1:8" x14ac:dyDescent="0.2">
      <c r="A24" s="36" t="s">
        <v>76</v>
      </c>
      <c r="B24" s="5">
        <v>35652524</v>
      </c>
      <c r="C24" s="5">
        <v>80818.09</v>
      </c>
      <c r="D24" s="5">
        <f t="shared" si="0"/>
        <v>35733342.090000004</v>
      </c>
      <c r="E24" s="5">
        <v>7765413.8200000003</v>
      </c>
      <c r="F24" s="5">
        <v>7765413.8200000003</v>
      </c>
      <c r="G24" s="5">
        <f t="shared" si="1"/>
        <v>27967928.270000003</v>
      </c>
      <c r="H24" s="10">
        <v>3100</v>
      </c>
    </row>
    <row r="25" spans="1:8" x14ac:dyDescent="0.2">
      <c r="A25" s="36" t="s">
        <v>77</v>
      </c>
      <c r="B25" s="5">
        <v>1560714.18</v>
      </c>
      <c r="C25" s="5">
        <v>6500</v>
      </c>
      <c r="D25" s="5">
        <f t="shared" si="0"/>
        <v>1567214.18</v>
      </c>
      <c r="E25" s="5">
        <v>128522.5</v>
      </c>
      <c r="F25" s="5">
        <v>128522.5</v>
      </c>
      <c r="G25" s="5">
        <f t="shared" si="1"/>
        <v>1438691.68</v>
      </c>
      <c r="H25" s="10">
        <v>3200</v>
      </c>
    </row>
    <row r="26" spans="1:8" x14ac:dyDescent="0.2">
      <c r="A26" s="36" t="s">
        <v>78</v>
      </c>
      <c r="B26" s="5">
        <v>8702460.5999999996</v>
      </c>
      <c r="C26" s="5">
        <v>1300388.1000000001</v>
      </c>
      <c r="D26" s="5">
        <f t="shared" si="0"/>
        <v>10002848.699999999</v>
      </c>
      <c r="E26" s="5">
        <v>1915196.67</v>
      </c>
      <c r="F26" s="5">
        <v>1915196.67</v>
      </c>
      <c r="G26" s="5">
        <f t="shared" si="1"/>
        <v>8087652.0299999993</v>
      </c>
      <c r="H26" s="10">
        <v>3300</v>
      </c>
    </row>
    <row r="27" spans="1:8" x14ac:dyDescent="0.2">
      <c r="A27" s="36" t="s">
        <v>79</v>
      </c>
      <c r="B27" s="5">
        <v>2651000</v>
      </c>
      <c r="C27" s="5">
        <v>0</v>
      </c>
      <c r="D27" s="5">
        <f t="shared" si="0"/>
        <v>2651000</v>
      </c>
      <c r="E27" s="5">
        <v>464947.42</v>
      </c>
      <c r="F27" s="5">
        <v>464947.42</v>
      </c>
      <c r="G27" s="5">
        <f t="shared" si="1"/>
        <v>2186052.58</v>
      </c>
      <c r="H27" s="10">
        <v>3400</v>
      </c>
    </row>
    <row r="28" spans="1:8" x14ac:dyDescent="0.2">
      <c r="A28" s="36" t="s">
        <v>80</v>
      </c>
      <c r="B28" s="5">
        <v>7192244.2999999998</v>
      </c>
      <c r="C28" s="5">
        <v>339735.3</v>
      </c>
      <c r="D28" s="5">
        <f t="shared" si="0"/>
        <v>7531979.5999999996</v>
      </c>
      <c r="E28" s="5">
        <v>837417.33</v>
      </c>
      <c r="F28" s="5">
        <v>837417.33</v>
      </c>
      <c r="G28" s="5">
        <f t="shared" si="1"/>
        <v>6694562.2699999996</v>
      </c>
      <c r="H28" s="10">
        <v>3500</v>
      </c>
    </row>
    <row r="29" spans="1:8" x14ac:dyDescent="0.2">
      <c r="A29" s="36" t="s">
        <v>81</v>
      </c>
      <c r="B29" s="5">
        <v>609999.99</v>
      </c>
      <c r="C29" s="5">
        <v>0</v>
      </c>
      <c r="D29" s="5">
        <f t="shared" si="0"/>
        <v>609999.99</v>
      </c>
      <c r="E29" s="5">
        <v>20398.169999999998</v>
      </c>
      <c r="F29" s="5">
        <v>20398.169999999998</v>
      </c>
      <c r="G29" s="5">
        <f t="shared" si="1"/>
        <v>589601.81999999995</v>
      </c>
      <c r="H29" s="10">
        <v>3600</v>
      </c>
    </row>
    <row r="30" spans="1:8" x14ac:dyDescent="0.2">
      <c r="A30" s="36" t="s">
        <v>82</v>
      </c>
      <c r="B30" s="5">
        <v>215682.99</v>
      </c>
      <c r="C30" s="5">
        <v>0</v>
      </c>
      <c r="D30" s="5">
        <f t="shared" si="0"/>
        <v>215682.99</v>
      </c>
      <c r="E30" s="5">
        <v>419.83</v>
      </c>
      <c r="F30" s="5">
        <v>419.83</v>
      </c>
      <c r="G30" s="5">
        <f t="shared" si="1"/>
        <v>215263.16</v>
      </c>
      <c r="H30" s="10">
        <v>3700</v>
      </c>
    </row>
    <row r="31" spans="1:8" x14ac:dyDescent="0.2">
      <c r="A31" s="36" t="s">
        <v>83</v>
      </c>
      <c r="B31" s="5">
        <v>794306.94</v>
      </c>
      <c r="C31" s="5">
        <v>-92000</v>
      </c>
      <c r="D31" s="5">
        <f t="shared" si="0"/>
        <v>702306.94</v>
      </c>
      <c r="E31" s="5">
        <v>150079.59</v>
      </c>
      <c r="F31" s="5">
        <v>150079.59</v>
      </c>
      <c r="G31" s="5">
        <f t="shared" si="1"/>
        <v>552227.35</v>
      </c>
      <c r="H31" s="10">
        <v>3800</v>
      </c>
    </row>
    <row r="32" spans="1:8" x14ac:dyDescent="0.2">
      <c r="A32" s="36" t="s">
        <v>18</v>
      </c>
      <c r="B32" s="5">
        <v>13656180</v>
      </c>
      <c r="C32" s="5">
        <v>0</v>
      </c>
      <c r="D32" s="5">
        <f t="shared" si="0"/>
        <v>13656180</v>
      </c>
      <c r="E32" s="5">
        <v>3000094</v>
      </c>
      <c r="F32" s="5">
        <v>3000094</v>
      </c>
      <c r="G32" s="5">
        <f t="shared" si="1"/>
        <v>10656086</v>
      </c>
      <c r="H32" s="10">
        <v>3900</v>
      </c>
    </row>
    <row r="33" spans="1:8" x14ac:dyDescent="0.2">
      <c r="A33" s="21" t="s">
        <v>124</v>
      </c>
      <c r="B33" s="15">
        <f>SUM(B34:B42)</f>
        <v>500000</v>
      </c>
      <c r="C33" s="15">
        <f>SUM(C34:C42)</f>
        <v>0</v>
      </c>
      <c r="D33" s="15">
        <f t="shared" si="0"/>
        <v>500000</v>
      </c>
      <c r="E33" s="15">
        <f>SUM(E34:E42)</f>
        <v>0</v>
      </c>
      <c r="F33" s="15">
        <f>SUM(F34:F42)</f>
        <v>0</v>
      </c>
      <c r="G33" s="15">
        <f t="shared" si="1"/>
        <v>500000</v>
      </c>
      <c r="H33" s="22">
        <v>0</v>
      </c>
    </row>
    <row r="34" spans="1:8" x14ac:dyDescent="0.2">
      <c r="A34" s="36" t="s">
        <v>84</v>
      </c>
      <c r="B34" s="5">
        <v>500000</v>
      </c>
      <c r="C34" s="5">
        <v>0</v>
      </c>
      <c r="D34" s="5">
        <f t="shared" si="0"/>
        <v>500000</v>
      </c>
      <c r="E34" s="5">
        <v>0</v>
      </c>
      <c r="F34" s="5">
        <v>0</v>
      </c>
      <c r="G34" s="5">
        <f t="shared" si="1"/>
        <v>500000</v>
      </c>
      <c r="H34" s="10">
        <v>4100</v>
      </c>
    </row>
    <row r="35" spans="1:8" x14ac:dyDescent="0.2">
      <c r="A35" s="36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10">
        <v>4200</v>
      </c>
    </row>
    <row r="36" spans="1:8" x14ac:dyDescent="0.2">
      <c r="A36" s="36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10">
        <v>4300</v>
      </c>
    </row>
    <row r="37" spans="1:8" x14ac:dyDescent="0.2">
      <c r="A37" s="36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10">
        <v>4400</v>
      </c>
    </row>
    <row r="38" spans="1:8" x14ac:dyDescent="0.2">
      <c r="A38" s="36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10">
        <v>4500</v>
      </c>
    </row>
    <row r="39" spans="1:8" x14ac:dyDescent="0.2">
      <c r="A39" s="36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10">
        <v>4600</v>
      </c>
    </row>
    <row r="40" spans="1:8" x14ac:dyDescent="0.2">
      <c r="A40" s="36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10">
        <v>4700</v>
      </c>
    </row>
    <row r="41" spans="1:8" x14ac:dyDescent="0.2">
      <c r="A41" s="36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10">
        <v>4800</v>
      </c>
    </row>
    <row r="42" spans="1:8" x14ac:dyDescent="0.2">
      <c r="A42" s="36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10">
        <v>4900</v>
      </c>
    </row>
    <row r="43" spans="1:8" x14ac:dyDescent="0.2">
      <c r="A43" s="21" t="s">
        <v>125</v>
      </c>
      <c r="B43" s="15">
        <f>SUM(B44:B52)</f>
        <v>6229290.0300000003</v>
      </c>
      <c r="C43" s="15">
        <f>SUM(C44:C52)</f>
        <v>1790030.6</v>
      </c>
      <c r="D43" s="15">
        <f t="shared" si="0"/>
        <v>8019320.6300000008</v>
      </c>
      <c r="E43" s="15">
        <f>SUM(E44:E52)</f>
        <v>542518.29</v>
      </c>
      <c r="F43" s="15">
        <f>SUM(F44:F52)</f>
        <v>542518.29</v>
      </c>
      <c r="G43" s="15">
        <f t="shared" si="1"/>
        <v>7476802.3400000008</v>
      </c>
      <c r="H43" s="22">
        <v>0</v>
      </c>
    </row>
    <row r="44" spans="1:8" x14ac:dyDescent="0.2">
      <c r="A44" s="37" t="s">
        <v>91</v>
      </c>
      <c r="B44" s="5">
        <v>773335.93</v>
      </c>
      <c r="C44" s="5">
        <v>22000</v>
      </c>
      <c r="D44" s="5">
        <f t="shared" si="0"/>
        <v>795335.93</v>
      </c>
      <c r="E44" s="5">
        <v>100959.3</v>
      </c>
      <c r="F44" s="5">
        <v>100959.3</v>
      </c>
      <c r="G44" s="5">
        <f t="shared" si="1"/>
        <v>694376.63</v>
      </c>
      <c r="H44" s="10">
        <v>5100</v>
      </c>
    </row>
    <row r="45" spans="1:8" x14ac:dyDescent="0.2">
      <c r="A45" s="36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10">
        <v>5200</v>
      </c>
    </row>
    <row r="46" spans="1:8" x14ac:dyDescent="0.2">
      <c r="A46" s="36" t="s">
        <v>93</v>
      </c>
      <c r="B46" s="5">
        <v>114000</v>
      </c>
      <c r="C46" s="5">
        <v>0</v>
      </c>
      <c r="D46" s="5">
        <f t="shared" si="0"/>
        <v>114000</v>
      </c>
      <c r="E46" s="5">
        <v>0</v>
      </c>
      <c r="F46" s="5">
        <v>0</v>
      </c>
      <c r="G46" s="5">
        <f t="shared" si="1"/>
        <v>114000</v>
      </c>
      <c r="H46" s="10">
        <v>5300</v>
      </c>
    </row>
    <row r="47" spans="1:8" x14ac:dyDescent="0.2">
      <c r="A47" s="36" t="s">
        <v>94</v>
      </c>
      <c r="B47" s="5">
        <v>1200000</v>
      </c>
      <c r="C47" s="5">
        <v>4080000</v>
      </c>
      <c r="D47" s="5">
        <f t="shared" si="0"/>
        <v>5280000</v>
      </c>
      <c r="E47" s="5">
        <v>0</v>
      </c>
      <c r="F47" s="5">
        <v>0</v>
      </c>
      <c r="G47" s="5">
        <f t="shared" si="1"/>
        <v>5280000</v>
      </c>
      <c r="H47" s="10">
        <v>5400</v>
      </c>
    </row>
    <row r="48" spans="1:8" x14ac:dyDescent="0.2">
      <c r="A48" s="36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10">
        <v>5500</v>
      </c>
    </row>
    <row r="49" spans="1:8" x14ac:dyDescent="0.2">
      <c r="A49" s="36" t="s">
        <v>96</v>
      </c>
      <c r="B49" s="5">
        <v>3779954.1</v>
      </c>
      <c r="C49" s="5">
        <v>-2291969.4</v>
      </c>
      <c r="D49" s="5">
        <f t="shared" si="0"/>
        <v>1487984.7000000002</v>
      </c>
      <c r="E49" s="5">
        <v>158030.6</v>
      </c>
      <c r="F49" s="5">
        <v>158030.6</v>
      </c>
      <c r="G49" s="5">
        <f t="shared" si="1"/>
        <v>1329954.1000000001</v>
      </c>
      <c r="H49" s="10">
        <v>5600</v>
      </c>
    </row>
    <row r="50" spans="1:8" x14ac:dyDescent="0.2">
      <c r="A50" s="36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10">
        <v>5700</v>
      </c>
    </row>
    <row r="51" spans="1:8" x14ac:dyDescent="0.2">
      <c r="A51" s="36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10">
        <v>5800</v>
      </c>
    </row>
    <row r="52" spans="1:8" x14ac:dyDescent="0.2">
      <c r="A52" s="36" t="s">
        <v>99</v>
      </c>
      <c r="B52" s="5">
        <v>362000</v>
      </c>
      <c r="C52" s="5">
        <v>-20000</v>
      </c>
      <c r="D52" s="5">
        <f t="shared" si="0"/>
        <v>342000</v>
      </c>
      <c r="E52" s="5">
        <v>283528.39</v>
      </c>
      <c r="F52" s="5">
        <v>283528.39</v>
      </c>
      <c r="G52" s="5">
        <f t="shared" si="1"/>
        <v>58471.609999999986</v>
      </c>
      <c r="H52" s="10">
        <v>5900</v>
      </c>
    </row>
    <row r="53" spans="1:8" x14ac:dyDescent="0.2">
      <c r="A53" s="21" t="s">
        <v>60</v>
      </c>
      <c r="B53" s="15">
        <f>SUM(B54:B56)</f>
        <v>28645880.57</v>
      </c>
      <c r="C53" s="15">
        <f>SUM(C54:C56)</f>
        <v>9262459.5</v>
      </c>
      <c r="D53" s="15">
        <f t="shared" si="0"/>
        <v>37908340.07</v>
      </c>
      <c r="E53" s="15">
        <f>SUM(E54:E56)</f>
        <v>4928260.78</v>
      </c>
      <c r="F53" s="15">
        <f>SUM(F54:F56)</f>
        <v>4928260.78</v>
      </c>
      <c r="G53" s="15">
        <f t="shared" si="1"/>
        <v>32980079.289999999</v>
      </c>
      <c r="H53" s="22">
        <v>0</v>
      </c>
    </row>
    <row r="54" spans="1:8" x14ac:dyDescent="0.2">
      <c r="A54" s="36" t="s">
        <v>100</v>
      </c>
      <c r="B54" s="5">
        <v>27945880.57</v>
      </c>
      <c r="C54" s="5">
        <v>9262459.5</v>
      </c>
      <c r="D54" s="5">
        <f t="shared" si="0"/>
        <v>37208340.07</v>
      </c>
      <c r="E54" s="5">
        <v>4928260.78</v>
      </c>
      <c r="F54" s="5">
        <v>4928260.78</v>
      </c>
      <c r="G54" s="5">
        <f t="shared" si="1"/>
        <v>32280079.289999999</v>
      </c>
      <c r="H54" s="10">
        <v>6100</v>
      </c>
    </row>
    <row r="55" spans="1:8" x14ac:dyDescent="0.2">
      <c r="A55" s="36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10">
        <v>6200</v>
      </c>
    </row>
    <row r="56" spans="1:8" x14ac:dyDescent="0.2">
      <c r="A56" s="36" t="s">
        <v>102</v>
      </c>
      <c r="B56" s="5">
        <v>700000</v>
      </c>
      <c r="C56" s="5">
        <v>0</v>
      </c>
      <c r="D56" s="5">
        <f t="shared" si="0"/>
        <v>700000</v>
      </c>
      <c r="E56" s="5">
        <v>0</v>
      </c>
      <c r="F56" s="5">
        <v>0</v>
      </c>
      <c r="G56" s="5">
        <f t="shared" si="1"/>
        <v>700000</v>
      </c>
      <c r="H56" s="10">
        <v>6300</v>
      </c>
    </row>
    <row r="57" spans="1:8" x14ac:dyDescent="0.2">
      <c r="A57" s="21" t="s">
        <v>126</v>
      </c>
      <c r="B57" s="15">
        <f>SUM(B58:B64)</f>
        <v>0</v>
      </c>
      <c r="C57" s="15">
        <f>SUM(C58:C64)</f>
        <v>0</v>
      </c>
      <c r="D57" s="15">
        <f t="shared" si="0"/>
        <v>0</v>
      </c>
      <c r="E57" s="15">
        <f>SUM(E58:E64)</f>
        <v>0</v>
      </c>
      <c r="F57" s="15">
        <f>SUM(F58:F64)</f>
        <v>0</v>
      </c>
      <c r="G57" s="15">
        <f t="shared" si="1"/>
        <v>0</v>
      </c>
      <c r="H57" s="22">
        <v>0</v>
      </c>
    </row>
    <row r="58" spans="1:8" x14ac:dyDescent="0.2">
      <c r="A58" s="36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10">
        <v>7100</v>
      </c>
    </row>
    <row r="59" spans="1:8" x14ac:dyDescent="0.2">
      <c r="A59" s="36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10">
        <v>7200</v>
      </c>
    </row>
    <row r="60" spans="1:8" x14ac:dyDescent="0.2">
      <c r="A60" s="36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10">
        <v>7300</v>
      </c>
    </row>
    <row r="61" spans="1:8" x14ac:dyDescent="0.2">
      <c r="A61" s="36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10">
        <v>7400</v>
      </c>
    </row>
    <row r="62" spans="1:8" x14ac:dyDescent="0.2">
      <c r="A62" s="36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10">
        <v>7500</v>
      </c>
    </row>
    <row r="63" spans="1:8" x14ac:dyDescent="0.2">
      <c r="A63" s="36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10">
        <v>7600</v>
      </c>
    </row>
    <row r="64" spans="1:8" x14ac:dyDescent="0.2">
      <c r="A64" s="36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10">
        <v>7900</v>
      </c>
    </row>
    <row r="65" spans="1:8" x14ac:dyDescent="0.2">
      <c r="A65" s="21" t="s">
        <v>127</v>
      </c>
      <c r="B65" s="15">
        <f>SUM(B66:B68)</f>
        <v>0</v>
      </c>
      <c r="C65" s="15">
        <f>SUM(C66:C68)</f>
        <v>0</v>
      </c>
      <c r="D65" s="15">
        <f t="shared" si="0"/>
        <v>0</v>
      </c>
      <c r="E65" s="15">
        <f>SUM(E66:E68)</f>
        <v>0</v>
      </c>
      <c r="F65" s="15">
        <f>SUM(F66:F68)</f>
        <v>0</v>
      </c>
      <c r="G65" s="15">
        <f t="shared" si="1"/>
        <v>0</v>
      </c>
      <c r="H65" s="22">
        <v>0</v>
      </c>
    </row>
    <row r="66" spans="1:8" x14ac:dyDescent="0.2">
      <c r="A66" s="36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10">
        <v>8100</v>
      </c>
    </row>
    <row r="67" spans="1:8" x14ac:dyDescent="0.2">
      <c r="A67" s="36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10">
        <v>8300</v>
      </c>
    </row>
    <row r="68" spans="1:8" x14ac:dyDescent="0.2">
      <c r="A68" s="36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10">
        <v>8500</v>
      </c>
    </row>
    <row r="69" spans="1:8" x14ac:dyDescent="0.2">
      <c r="A69" s="21" t="s">
        <v>61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  <c r="H69" s="22">
        <v>0</v>
      </c>
    </row>
    <row r="70" spans="1:8" x14ac:dyDescent="0.2">
      <c r="A70" s="36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10">
        <v>9100</v>
      </c>
    </row>
    <row r="71" spans="1:8" x14ac:dyDescent="0.2">
      <c r="A71" s="36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10">
        <v>9200</v>
      </c>
    </row>
    <row r="72" spans="1:8" x14ac:dyDescent="0.2">
      <c r="A72" s="36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10">
        <v>9300</v>
      </c>
    </row>
    <row r="73" spans="1:8" x14ac:dyDescent="0.2">
      <c r="A73" s="36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10">
        <v>9400</v>
      </c>
    </row>
    <row r="74" spans="1:8" x14ac:dyDescent="0.2">
      <c r="A74" s="36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10">
        <v>9500</v>
      </c>
    </row>
    <row r="75" spans="1:8" x14ac:dyDescent="0.2">
      <c r="A75" s="36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10">
        <v>9600</v>
      </c>
    </row>
    <row r="76" spans="1:8" x14ac:dyDescent="0.2">
      <c r="A76" s="38" t="s">
        <v>116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  <c r="H76" s="10">
        <v>9900</v>
      </c>
    </row>
    <row r="77" spans="1:8" x14ac:dyDescent="0.2">
      <c r="A77" s="11" t="s">
        <v>50</v>
      </c>
      <c r="B77" s="17">
        <f t="shared" ref="B77:G77" si="4">SUM(B5+B13+B23+B33+B43+B53+B57+B65+B69)</f>
        <v>205696681.00999999</v>
      </c>
      <c r="C77" s="17">
        <f t="shared" si="4"/>
        <v>12269929.870000001</v>
      </c>
      <c r="D77" s="17">
        <f t="shared" si="4"/>
        <v>217966610.88</v>
      </c>
      <c r="E77" s="17">
        <f t="shared" si="4"/>
        <v>38677493.619999997</v>
      </c>
      <c r="F77" s="17">
        <f t="shared" si="4"/>
        <v>38677493.619999997</v>
      </c>
      <c r="G77" s="17">
        <f t="shared" si="4"/>
        <v>179289117.25999999</v>
      </c>
      <c r="H77" s="28"/>
    </row>
    <row r="78" spans="1:8" x14ac:dyDescent="0.2">
      <c r="H78" s="28"/>
    </row>
    <row r="79" spans="1:8" x14ac:dyDescent="0.2">
      <c r="A79" s="55" t="s">
        <v>144</v>
      </c>
      <c r="B79" s="55"/>
      <c r="C79" s="55"/>
      <c r="D79" s="55"/>
      <c r="E79" s="55"/>
      <c r="F79" s="55"/>
      <c r="G79" s="55"/>
      <c r="H79" s="28"/>
    </row>
    <row r="80" spans="1:8" x14ac:dyDescent="0.2">
      <c r="A80" s="55"/>
      <c r="B80" s="55"/>
      <c r="C80" s="55"/>
      <c r="D80" s="55"/>
      <c r="E80" s="55"/>
      <c r="F80" s="55"/>
      <c r="G80" s="55"/>
      <c r="H80" s="28"/>
    </row>
    <row r="81" spans="1:7" x14ac:dyDescent="0.2">
      <c r="A81" s="29"/>
      <c r="B81" s="30"/>
      <c r="C81" s="30"/>
      <c r="D81" s="30"/>
      <c r="E81" s="29"/>
      <c r="F81" s="29"/>
      <c r="G81" s="29"/>
    </row>
    <row r="82" spans="1:7" x14ac:dyDescent="0.2">
      <c r="A82" s="29"/>
      <c r="B82" s="30"/>
      <c r="C82" s="30"/>
      <c r="D82" s="30"/>
      <c r="E82" s="29"/>
      <c r="F82" s="29"/>
      <c r="G82" s="29"/>
    </row>
    <row r="83" spans="1:7" x14ac:dyDescent="0.2">
      <c r="A83" s="29"/>
      <c r="B83" s="30"/>
      <c r="C83" s="30"/>
      <c r="D83" s="30"/>
      <c r="E83" s="29"/>
      <c r="F83" s="29"/>
      <c r="G83" s="29"/>
    </row>
    <row r="84" spans="1:7" x14ac:dyDescent="0.2">
      <c r="A84" s="29"/>
      <c r="B84" s="30"/>
      <c r="C84" s="30"/>
      <c r="D84" s="30"/>
      <c r="E84" s="29"/>
      <c r="F84" s="29"/>
      <c r="G84" s="29"/>
    </row>
    <row r="85" spans="1:7" x14ac:dyDescent="0.2">
      <c r="A85" s="29"/>
      <c r="B85" s="30"/>
      <c r="C85" s="30"/>
      <c r="D85" s="30"/>
      <c r="E85" s="29"/>
      <c r="F85" s="29"/>
      <c r="G85" s="29"/>
    </row>
    <row r="86" spans="1:7" x14ac:dyDescent="0.2">
      <c r="A86" s="31" t="s">
        <v>145</v>
      </c>
      <c r="B86" s="31"/>
      <c r="C86" s="29"/>
      <c r="D86" s="32"/>
      <c r="E86" s="61" t="s">
        <v>145</v>
      </c>
      <c r="F86" s="61"/>
      <c r="G86" s="61"/>
    </row>
    <row r="87" spans="1:7" ht="22.5" x14ac:dyDescent="0.2">
      <c r="A87" s="33" t="s">
        <v>146</v>
      </c>
      <c r="B87" s="33"/>
      <c r="C87" s="29"/>
      <c r="D87" s="34"/>
      <c r="E87" s="54" t="s">
        <v>147</v>
      </c>
      <c r="F87" s="54"/>
      <c r="G87" s="54"/>
    </row>
  </sheetData>
  <sheetProtection formatCells="0" formatColumns="0" formatRows="0" autoFilter="0"/>
  <mergeCells count="6">
    <mergeCell ref="E87:G87"/>
    <mergeCell ref="A79:G80"/>
    <mergeCell ref="A1:G1"/>
    <mergeCell ref="B2:F2"/>
    <mergeCell ref="G2:G3"/>
    <mergeCell ref="E86:G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Normal="100" workbookViewId="0">
      <selection activeCell="C37" sqref="C3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8" t="s">
        <v>130</v>
      </c>
      <c r="B1" s="56"/>
      <c r="C1" s="56"/>
      <c r="D1" s="56"/>
      <c r="E1" s="56"/>
      <c r="F1" s="56"/>
      <c r="G1" s="57"/>
    </row>
    <row r="2" spans="1:7" x14ac:dyDescent="0.2">
      <c r="A2" s="47"/>
      <c r="B2" s="58" t="s">
        <v>57</v>
      </c>
      <c r="C2" s="56"/>
      <c r="D2" s="56"/>
      <c r="E2" s="56"/>
      <c r="F2" s="57"/>
      <c r="G2" s="59" t="s">
        <v>56</v>
      </c>
    </row>
    <row r="3" spans="1:7" ht="24.95" customHeight="1" x14ac:dyDescent="0.2">
      <c r="A3" s="40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48"/>
      <c r="B5" s="44"/>
      <c r="C5" s="44"/>
      <c r="D5" s="44"/>
      <c r="E5" s="44"/>
      <c r="F5" s="44"/>
      <c r="G5" s="44"/>
    </row>
    <row r="6" spans="1:7" x14ac:dyDescent="0.2">
      <c r="A6" s="6" t="s">
        <v>0</v>
      </c>
      <c r="B6" s="18">
        <v>170321510.41</v>
      </c>
      <c r="C6" s="18">
        <v>1217439.77</v>
      </c>
      <c r="D6" s="18">
        <f>B6+C6</f>
        <v>171538950.18000001</v>
      </c>
      <c r="E6" s="18">
        <v>33206714.550000001</v>
      </c>
      <c r="F6" s="18">
        <v>33206714.550000001</v>
      </c>
      <c r="G6" s="18">
        <f>D6-E6</f>
        <v>138332235.63</v>
      </c>
    </row>
    <row r="7" spans="1:7" x14ac:dyDescent="0.2">
      <c r="A7" s="6"/>
      <c r="B7" s="18"/>
      <c r="C7" s="18"/>
      <c r="D7" s="18"/>
      <c r="E7" s="18"/>
      <c r="F7" s="18"/>
      <c r="G7" s="18"/>
    </row>
    <row r="8" spans="1:7" x14ac:dyDescent="0.2">
      <c r="A8" s="6" t="s">
        <v>1</v>
      </c>
      <c r="B8" s="18">
        <v>35375170.600000001</v>
      </c>
      <c r="C8" s="18">
        <v>11052490.1</v>
      </c>
      <c r="D8" s="18">
        <f>B8+C8</f>
        <v>46427660.700000003</v>
      </c>
      <c r="E8" s="18">
        <v>5470779.0700000003</v>
      </c>
      <c r="F8" s="18">
        <v>5470779.0700000003</v>
      </c>
      <c r="G8" s="18">
        <f>D8-E8</f>
        <v>40956881.630000003</v>
      </c>
    </row>
    <row r="9" spans="1:7" x14ac:dyDescent="0.2">
      <c r="A9" s="6"/>
      <c r="B9" s="18"/>
      <c r="C9" s="18"/>
      <c r="D9" s="18"/>
      <c r="E9" s="18"/>
      <c r="F9" s="18"/>
      <c r="G9" s="18"/>
    </row>
    <row r="10" spans="1:7" x14ac:dyDescent="0.2">
      <c r="A10" s="6" t="s">
        <v>2</v>
      </c>
      <c r="B10" s="18">
        <v>0</v>
      </c>
      <c r="C10" s="18">
        <v>0</v>
      </c>
      <c r="D10" s="18">
        <f>B10+C10</f>
        <v>0</v>
      </c>
      <c r="E10" s="18">
        <v>0</v>
      </c>
      <c r="F10" s="18">
        <v>0</v>
      </c>
      <c r="G10" s="18">
        <f>D10-E10</f>
        <v>0</v>
      </c>
    </row>
    <row r="11" spans="1:7" x14ac:dyDescent="0.2">
      <c r="A11" s="6"/>
      <c r="B11" s="18"/>
      <c r="C11" s="18"/>
      <c r="D11" s="18"/>
      <c r="E11" s="18"/>
      <c r="F11" s="18"/>
      <c r="G11" s="18"/>
    </row>
    <row r="12" spans="1:7" x14ac:dyDescent="0.2">
      <c r="A12" s="6" t="s">
        <v>39</v>
      </c>
      <c r="B12" s="18">
        <v>0</v>
      </c>
      <c r="C12" s="18">
        <v>0</v>
      </c>
      <c r="D12" s="18">
        <f>B12+C12</f>
        <v>0</v>
      </c>
      <c r="E12" s="18">
        <v>0</v>
      </c>
      <c r="F12" s="18">
        <v>0</v>
      </c>
      <c r="G12" s="18">
        <f>D12-E12</f>
        <v>0</v>
      </c>
    </row>
    <row r="13" spans="1:7" x14ac:dyDescent="0.2">
      <c r="A13" s="6"/>
      <c r="B13" s="18"/>
      <c r="C13" s="18"/>
      <c r="D13" s="18"/>
      <c r="E13" s="18"/>
      <c r="F13" s="18"/>
      <c r="G13" s="18"/>
    </row>
    <row r="14" spans="1:7" x14ac:dyDescent="0.2">
      <c r="A14" s="13" t="s">
        <v>36</v>
      </c>
      <c r="B14" s="19">
        <v>0</v>
      </c>
      <c r="C14" s="19">
        <v>0</v>
      </c>
      <c r="D14" s="19">
        <f>B14+C14</f>
        <v>0</v>
      </c>
      <c r="E14" s="19">
        <v>0</v>
      </c>
      <c r="F14" s="19">
        <v>0</v>
      </c>
      <c r="G14" s="19">
        <f>D14-E14</f>
        <v>0</v>
      </c>
    </row>
    <row r="15" spans="1:7" x14ac:dyDescent="0.2">
      <c r="A15" s="49"/>
      <c r="B15" s="19"/>
      <c r="C15" s="19"/>
      <c r="D15" s="19"/>
      <c r="E15" s="19"/>
      <c r="F15" s="19"/>
      <c r="G15" s="19"/>
    </row>
    <row r="16" spans="1:7" x14ac:dyDescent="0.2">
      <c r="A16" s="11" t="s">
        <v>50</v>
      </c>
      <c r="B16" s="17">
        <f t="shared" ref="B16:G16" si="0">SUM(B6+B8+B10+B12+B14)</f>
        <v>205696681.00999999</v>
      </c>
      <c r="C16" s="17">
        <f t="shared" si="0"/>
        <v>12269929.869999999</v>
      </c>
      <c r="D16" s="17">
        <f t="shared" si="0"/>
        <v>217966610.88</v>
      </c>
      <c r="E16" s="17">
        <f t="shared" si="0"/>
        <v>38677493.620000005</v>
      </c>
      <c r="F16" s="17">
        <f t="shared" si="0"/>
        <v>38677493.620000005</v>
      </c>
      <c r="G16" s="17">
        <f t="shared" si="0"/>
        <v>179289117.25999999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opLeftCell="A25" workbookViewId="0">
      <selection activeCell="A61" sqref="A6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140</v>
      </c>
      <c r="B1" s="56"/>
      <c r="C1" s="56"/>
      <c r="D1" s="56"/>
      <c r="E1" s="56"/>
      <c r="F1" s="56"/>
      <c r="G1" s="57"/>
    </row>
    <row r="2" spans="1:7" x14ac:dyDescent="0.2">
      <c r="A2" s="50"/>
      <c r="B2" s="39"/>
      <c r="C2" s="39"/>
      <c r="D2" s="39"/>
      <c r="E2" s="39"/>
      <c r="F2" s="39"/>
      <c r="G2" s="51"/>
    </row>
    <row r="3" spans="1:7" x14ac:dyDescent="0.2">
      <c r="A3" s="47"/>
      <c r="B3" s="58" t="s">
        <v>57</v>
      </c>
      <c r="C3" s="56"/>
      <c r="D3" s="56"/>
      <c r="E3" s="56"/>
      <c r="F3" s="57"/>
      <c r="G3" s="59" t="s">
        <v>56</v>
      </c>
    </row>
    <row r="4" spans="1:7" ht="24.95" customHeight="1" x14ac:dyDescent="0.2">
      <c r="A4" s="47" t="s">
        <v>51</v>
      </c>
      <c r="B4" s="3" t="s">
        <v>52</v>
      </c>
      <c r="C4" s="3" t="s">
        <v>117</v>
      </c>
      <c r="D4" s="3" t="s">
        <v>53</v>
      </c>
      <c r="E4" s="3" t="s">
        <v>54</v>
      </c>
      <c r="F4" s="3" t="s">
        <v>55</v>
      </c>
      <c r="G4" s="60"/>
    </row>
    <row r="5" spans="1:7" x14ac:dyDescent="0.2">
      <c r="A5" s="35"/>
      <c r="B5" s="4">
        <v>1</v>
      </c>
      <c r="C5" s="4">
        <v>2</v>
      </c>
      <c r="D5" s="4" t="s">
        <v>118</v>
      </c>
      <c r="E5" s="4">
        <v>4</v>
      </c>
      <c r="F5" s="4">
        <v>5</v>
      </c>
      <c r="G5" s="4" t="s">
        <v>119</v>
      </c>
    </row>
    <row r="6" spans="1:7" x14ac:dyDescent="0.2">
      <c r="A6" s="23"/>
      <c r="B6" s="7"/>
      <c r="C6" s="7"/>
      <c r="D6" s="7"/>
      <c r="E6" s="7"/>
      <c r="F6" s="7"/>
      <c r="G6" s="7"/>
    </row>
    <row r="7" spans="1:7" x14ac:dyDescent="0.2">
      <c r="A7" s="24" t="s">
        <v>131</v>
      </c>
      <c r="B7" s="5">
        <v>8035472.4100000001</v>
      </c>
      <c r="C7" s="5">
        <v>12000</v>
      </c>
      <c r="D7" s="5">
        <f>B7+C7</f>
        <v>8047472.4100000001</v>
      </c>
      <c r="E7" s="5">
        <v>1557141.3</v>
      </c>
      <c r="F7" s="5">
        <v>1557141.3</v>
      </c>
      <c r="G7" s="5">
        <f>D7-E7</f>
        <v>6490331.1100000003</v>
      </c>
    </row>
    <row r="8" spans="1:7" x14ac:dyDescent="0.2">
      <c r="A8" s="24" t="s">
        <v>132</v>
      </c>
      <c r="B8" s="5">
        <v>6035412.5800000001</v>
      </c>
      <c r="C8" s="5">
        <v>25486.560000000001</v>
      </c>
      <c r="D8" s="5">
        <f t="shared" ref="D8:D13" si="0">B8+C8</f>
        <v>6060899.1399999997</v>
      </c>
      <c r="E8" s="5">
        <v>925243.07</v>
      </c>
      <c r="F8" s="5">
        <v>925243.07</v>
      </c>
      <c r="G8" s="5">
        <f t="shared" ref="G8:G13" si="1">D8-E8</f>
        <v>5135656.0699999994</v>
      </c>
    </row>
    <row r="9" spans="1:7" x14ac:dyDescent="0.2">
      <c r="A9" s="24" t="s">
        <v>133</v>
      </c>
      <c r="B9" s="5">
        <v>41073836.799999997</v>
      </c>
      <c r="C9" s="5">
        <v>9494968.1199999992</v>
      </c>
      <c r="D9" s="5">
        <f t="shared" si="0"/>
        <v>50568804.919999994</v>
      </c>
      <c r="E9" s="5">
        <v>6920091.75</v>
      </c>
      <c r="F9" s="5">
        <v>6920091.75</v>
      </c>
      <c r="G9" s="5">
        <f t="shared" si="1"/>
        <v>43648713.169999994</v>
      </c>
    </row>
    <row r="10" spans="1:7" x14ac:dyDescent="0.2">
      <c r="A10" s="24" t="s">
        <v>134</v>
      </c>
      <c r="B10" s="5">
        <v>51486450.399999999</v>
      </c>
      <c r="C10" s="5">
        <v>1360717.1</v>
      </c>
      <c r="D10" s="5">
        <f t="shared" si="0"/>
        <v>52847167.5</v>
      </c>
      <c r="E10" s="5">
        <v>10364034.550000001</v>
      </c>
      <c r="F10" s="5">
        <v>10364034.550000001</v>
      </c>
      <c r="G10" s="5">
        <f t="shared" si="1"/>
        <v>42483132.950000003</v>
      </c>
    </row>
    <row r="11" spans="1:7" x14ac:dyDescent="0.2">
      <c r="A11" s="24" t="s">
        <v>135</v>
      </c>
      <c r="B11" s="5">
        <v>7249065.2400000002</v>
      </c>
      <c r="C11" s="5">
        <v>482996.71</v>
      </c>
      <c r="D11" s="5">
        <f t="shared" si="0"/>
        <v>7732061.9500000002</v>
      </c>
      <c r="E11" s="5">
        <v>1348618.09</v>
      </c>
      <c r="F11" s="5">
        <v>1348618.09</v>
      </c>
      <c r="G11" s="5">
        <f t="shared" si="1"/>
        <v>6383443.8600000003</v>
      </c>
    </row>
    <row r="12" spans="1:7" x14ac:dyDescent="0.2">
      <c r="A12" s="24" t="s">
        <v>136</v>
      </c>
      <c r="B12" s="5">
        <v>48558683.420000002</v>
      </c>
      <c r="C12" s="5">
        <v>586442.68999999994</v>
      </c>
      <c r="D12" s="5">
        <f t="shared" si="0"/>
        <v>49145126.109999999</v>
      </c>
      <c r="E12" s="5">
        <v>10213099.09</v>
      </c>
      <c r="F12" s="5">
        <v>10213099.09</v>
      </c>
      <c r="G12" s="5">
        <f t="shared" si="1"/>
        <v>38932027.019999996</v>
      </c>
    </row>
    <row r="13" spans="1:7" x14ac:dyDescent="0.2">
      <c r="A13" s="24" t="s">
        <v>137</v>
      </c>
      <c r="B13" s="5">
        <v>25673051.129999999</v>
      </c>
      <c r="C13" s="5">
        <v>1298955.25</v>
      </c>
      <c r="D13" s="5">
        <f t="shared" si="0"/>
        <v>26972006.379999999</v>
      </c>
      <c r="E13" s="5">
        <v>4804229.99</v>
      </c>
      <c r="F13" s="5">
        <v>4804229.99</v>
      </c>
      <c r="G13" s="5">
        <f t="shared" si="1"/>
        <v>22167776.390000001</v>
      </c>
    </row>
    <row r="14" spans="1:7" x14ac:dyDescent="0.2">
      <c r="A14" s="24" t="s">
        <v>138</v>
      </c>
      <c r="B14" s="5">
        <v>15660156.779999999</v>
      </c>
      <c r="C14" s="5">
        <v>-991636.56</v>
      </c>
      <c r="D14" s="5">
        <f t="shared" ref="D14" si="2">B14+C14</f>
        <v>14668520.219999999</v>
      </c>
      <c r="E14" s="5">
        <v>2306366.9</v>
      </c>
      <c r="F14" s="5">
        <v>2306366.9</v>
      </c>
      <c r="G14" s="5">
        <f t="shared" ref="G14" si="3">D14-E14</f>
        <v>12362153.319999998</v>
      </c>
    </row>
    <row r="15" spans="1:7" x14ac:dyDescent="0.2">
      <c r="A15" s="24" t="s">
        <v>139</v>
      </c>
      <c r="B15" s="5">
        <v>1924552.25</v>
      </c>
      <c r="C15" s="5">
        <v>0</v>
      </c>
      <c r="D15" s="5">
        <f t="shared" ref="D15" si="4">B15+C15</f>
        <v>1924552.25</v>
      </c>
      <c r="E15" s="5">
        <v>238668.88</v>
      </c>
      <c r="F15" s="5">
        <v>238668.88</v>
      </c>
      <c r="G15" s="5">
        <f t="shared" ref="G15" si="5">D15-E15</f>
        <v>1685883.37</v>
      </c>
    </row>
    <row r="16" spans="1:7" x14ac:dyDescent="0.2">
      <c r="A16" s="24"/>
      <c r="B16" s="5"/>
      <c r="C16" s="5"/>
      <c r="D16" s="5"/>
      <c r="E16" s="5"/>
      <c r="F16" s="5"/>
      <c r="G16" s="5"/>
    </row>
    <row r="17" spans="1:7" x14ac:dyDescent="0.2">
      <c r="A17" s="12" t="s">
        <v>50</v>
      </c>
      <c r="B17" s="20">
        <f t="shared" ref="B17:G17" si="6">SUM(B7:B16)</f>
        <v>205696681.00999999</v>
      </c>
      <c r="C17" s="20">
        <f t="shared" si="6"/>
        <v>12269929.869999999</v>
      </c>
      <c r="D17" s="20">
        <f t="shared" si="6"/>
        <v>217966610.88</v>
      </c>
      <c r="E17" s="20">
        <f t="shared" si="6"/>
        <v>38677493.620000005</v>
      </c>
      <c r="F17" s="20">
        <f t="shared" si="6"/>
        <v>38677493.620000005</v>
      </c>
      <c r="G17" s="20">
        <f t="shared" si="6"/>
        <v>179289117.25999999</v>
      </c>
    </row>
    <row r="19" spans="1:7" ht="45" customHeight="1" x14ac:dyDescent="0.2">
      <c r="A19" s="58" t="s">
        <v>141</v>
      </c>
      <c r="B19" s="56"/>
      <c r="C19" s="56"/>
      <c r="D19" s="56"/>
      <c r="E19" s="56"/>
      <c r="F19" s="56"/>
      <c r="G19" s="57"/>
    </row>
    <row r="20" spans="1:7" x14ac:dyDescent="0.2">
      <c r="A20" s="50"/>
      <c r="B20" s="39"/>
      <c r="C20" s="39"/>
      <c r="D20" s="39"/>
      <c r="E20" s="39"/>
      <c r="F20" s="39"/>
      <c r="G20" s="51"/>
    </row>
    <row r="21" spans="1:7" x14ac:dyDescent="0.2">
      <c r="A21" s="47"/>
      <c r="B21" s="58" t="s">
        <v>57</v>
      </c>
      <c r="C21" s="56"/>
      <c r="D21" s="56"/>
      <c r="E21" s="56"/>
      <c r="F21" s="57"/>
      <c r="G21" s="59" t="s">
        <v>56</v>
      </c>
    </row>
    <row r="22" spans="1:7" ht="22.5" x14ac:dyDescent="0.2">
      <c r="A22" s="47" t="s">
        <v>51</v>
      </c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60"/>
    </row>
    <row r="23" spans="1:7" x14ac:dyDescent="0.2">
      <c r="A23" s="35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s="53" customFormat="1" x14ac:dyDescent="0.2">
      <c r="A24" s="52"/>
      <c r="B24" s="46"/>
      <c r="C24" s="46"/>
      <c r="D24" s="46"/>
      <c r="E24" s="46"/>
      <c r="F24" s="46"/>
      <c r="G24" s="46"/>
    </row>
    <row r="25" spans="1:7" x14ac:dyDescent="0.2">
      <c r="A25" s="25" t="s">
        <v>8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25" t="s">
        <v>9</v>
      </c>
      <c r="B26" s="5">
        <v>0</v>
      </c>
      <c r="C26" s="5">
        <v>0</v>
      </c>
      <c r="D26" s="5">
        <f t="shared" ref="D26:D28" si="7">B26+C26</f>
        <v>0</v>
      </c>
      <c r="E26" s="5">
        <v>0</v>
      </c>
      <c r="F26" s="5">
        <v>0</v>
      </c>
      <c r="G26" s="5">
        <f t="shared" ref="G26:G28" si="8">D26-E26</f>
        <v>0</v>
      </c>
    </row>
    <row r="27" spans="1:7" x14ac:dyDescent="0.2">
      <c r="A27" s="25" t="s">
        <v>10</v>
      </c>
      <c r="B27" s="5">
        <v>0</v>
      </c>
      <c r="C27" s="5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</row>
    <row r="28" spans="1:7" x14ac:dyDescent="0.2">
      <c r="A28" s="25" t="s">
        <v>121</v>
      </c>
      <c r="B28" s="5">
        <v>0</v>
      </c>
      <c r="C28" s="5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</row>
    <row r="29" spans="1:7" x14ac:dyDescent="0.2">
      <c r="A29" s="25"/>
      <c r="B29" s="5"/>
      <c r="C29" s="5"/>
      <c r="D29" s="5"/>
      <c r="E29" s="5"/>
      <c r="F29" s="5"/>
      <c r="G29" s="5"/>
    </row>
    <row r="30" spans="1:7" x14ac:dyDescent="0.2">
      <c r="A30" s="12" t="s">
        <v>50</v>
      </c>
      <c r="B30" s="20">
        <f t="shared" ref="B30:G30" si="9">SUM(B25:B28)</f>
        <v>0</v>
      </c>
      <c r="C30" s="20">
        <f t="shared" si="9"/>
        <v>0</v>
      </c>
      <c r="D30" s="20">
        <f t="shared" si="9"/>
        <v>0</v>
      </c>
      <c r="E30" s="20">
        <f t="shared" si="9"/>
        <v>0</v>
      </c>
      <c r="F30" s="20">
        <f t="shared" si="9"/>
        <v>0</v>
      </c>
      <c r="G30" s="20">
        <f t="shared" si="9"/>
        <v>0</v>
      </c>
    </row>
    <row r="33" spans="1:7" ht="45" customHeight="1" x14ac:dyDescent="0.2">
      <c r="A33" s="58" t="s">
        <v>142</v>
      </c>
      <c r="B33" s="56"/>
      <c r="C33" s="56"/>
      <c r="D33" s="56"/>
      <c r="E33" s="56"/>
      <c r="F33" s="56"/>
      <c r="G33" s="57"/>
    </row>
    <row r="34" spans="1:7" x14ac:dyDescent="0.2">
      <c r="A34" s="47"/>
      <c r="B34" s="58" t="s">
        <v>57</v>
      </c>
      <c r="C34" s="56"/>
      <c r="D34" s="56"/>
      <c r="E34" s="56"/>
      <c r="F34" s="57"/>
      <c r="G34" s="59" t="s">
        <v>56</v>
      </c>
    </row>
    <row r="35" spans="1:7" ht="22.5" x14ac:dyDescent="0.2">
      <c r="A35" s="47" t="s">
        <v>51</v>
      </c>
      <c r="B35" s="3" t="s">
        <v>52</v>
      </c>
      <c r="C35" s="3" t="s">
        <v>117</v>
      </c>
      <c r="D35" s="3" t="s">
        <v>53</v>
      </c>
      <c r="E35" s="3" t="s">
        <v>54</v>
      </c>
      <c r="F35" s="3" t="s">
        <v>55</v>
      </c>
      <c r="G35" s="60"/>
    </row>
    <row r="36" spans="1:7" x14ac:dyDescent="0.2">
      <c r="A36" s="35"/>
      <c r="B36" s="4">
        <v>1</v>
      </c>
      <c r="C36" s="4">
        <v>2</v>
      </c>
      <c r="D36" s="4" t="s">
        <v>118</v>
      </c>
      <c r="E36" s="4">
        <v>4</v>
      </c>
      <c r="F36" s="4">
        <v>5</v>
      </c>
      <c r="G36" s="4" t="s">
        <v>119</v>
      </c>
    </row>
    <row r="37" spans="1:7" x14ac:dyDescent="0.2">
      <c r="A37" s="48"/>
      <c r="B37" s="44"/>
      <c r="C37" s="44"/>
      <c r="D37" s="44"/>
      <c r="E37" s="44"/>
      <c r="F37" s="44"/>
      <c r="G37" s="44"/>
    </row>
    <row r="38" spans="1:7" x14ac:dyDescent="0.2">
      <c r="A38" s="26" t="s">
        <v>12</v>
      </c>
      <c r="B38" s="5">
        <v>205696681.00999999</v>
      </c>
      <c r="C38" s="5">
        <v>12269929.869999999</v>
      </c>
      <c r="D38" s="5">
        <f t="shared" ref="D38:D50" si="10">B38+C38</f>
        <v>217966610.88</v>
      </c>
      <c r="E38" s="5">
        <v>38677493.619999997</v>
      </c>
      <c r="F38" s="5">
        <v>38677493.619999997</v>
      </c>
      <c r="G38" s="5">
        <f t="shared" ref="G38:G50" si="11">D38-E38</f>
        <v>179289117.25999999</v>
      </c>
    </row>
    <row r="39" spans="1:7" x14ac:dyDescent="0.2">
      <c r="A39" s="26"/>
      <c r="B39" s="5"/>
      <c r="C39" s="5"/>
      <c r="D39" s="5"/>
      <c r="E39" s="5"/>
      <c r="F39" s="5"/>
      <c r="G39" s="5"/>
    </row>
    <row r="40" spans="1:7" x14ac:dyDescent="0.2">
      <c r="A40" s="26" t="s">
        <v>11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26"/>
      <c r="B41" s="5"/>
      <c r="C41" s="5"/>
      <c r="D41" s="5"/>
      <c r="E41" s="5"/>
      <c r="F41" s="5"/>
      <c r="G41" s="5"/>
    </row>
    <row r="42" spans="1:7" x14ac:dyDescent="0.2">
      <c r="A42" s="26" t="s">
        <v>13</v>
      </c>
      <c r="B42" s="5">
        <v>0</v>
      </c>
      <c r="C42" s="5">
        <v>0</v>
      </c>
      <c r="D42" s="5">
        <f t="shared" si="10"/>
        <v>0</v>
      </c>
      <c r="E42" s="5">
        <v>0</v>
      </c>
      <c r="F42" s="5">
        <v>0</v>
      </c>
      <c r="G42" s="5">
        <f t="shared" si="11"/>
        <v>0</v>
      </c>
    </row>
    <row r="43" spans="1:7" x14ac:dyDescent="0.2">
      <c r="A43" s="26"/>
      <c r="B43" s="5"/>
      <c r="C43" s="5"/>
      <c r="D43" s="5"/>
      <c r="E43" s="5"/>
      <c r="F43" s="5"/>
      <c r="G43" s="5"/>
    </row>
    <row r="44" spans="1:7" x14ac:dyDescent="0.2">
      <c r="A44" s="26" t="s">
        <v>25</v>
      </c>
      <c r="B44" s="5">
        <v>0</v>
      </c>
      <c r="C44" s="5">
        <v>0</v>
      </c>
      <c r="D44" s="5">
        <f t="shared" si="10"/>
        <v>0</v>
      </c>
      <c r="E44" s="5">
        <v>0</v>
      </c>
      <c r="F44" s="5">
        <v>0</v>
      </c>
      <c r="G44" s="5">
        <f t="shared" si="11"/>
        <v>0</v>
      </c>
    </row>
    <row r="45" spans="1:7" x14ac:dyDescent="0.2">
      <c r="A45" s="26"/>
      <c r="B45" s="5"/>
      <c r="C45" s="5"/>
      <c r="D45" s="5"/>
      <c r="E45" s="5"/>
      <c r="F45" s="5"/>
      <c r="G45" s="5"/>
    </row>
    <row r="46" spans="1:7" ht="11.25" customHeight="1" x14ac:dyDescent="0.2">
      <c r="A46" s="26" t="s">
        <v>26</v>
      </c>
      <c r="B46" s="5">
        <v>0</v>
      </c>
      <c r="C46" s="5">
        <v>0</v>
      </c>
      <c r="D46" s="5">
        <f t="shared" si="10"/>
        <v>0</v>
      </c>
      <c r="E46" s="5">
        <v>0</v>
      </c>
      <c r="F46" s="5">
        <v>0</v>
      </c>
      <c r="G46" s="5">
        <f t="shared" si="11"/>
        <v>0</v>
      </c>
    </row>
    <row r="47" spans="1:7" ht="11.25" customHeight="1" x14ac:dyDescent="0.2">
      <c r="A47" s="26"/>
      <c r="B47" s="5"/>
      <c r="C47" s="5"/>
      <c r="D47" s="5"/>
      <c r="E47" s="5"/>
      <c r="F47" s="5"/>
      <c r="G47" s="5"/>
    </row>
    <row r="48" spans="1:7" x14ac:dyDescent="0.2">
      <c r="A48" s="26" t="s">
        <v>128</v>
      </c>
      <c r="B48" s="5">
        <v>0</v>
      </c>
      <c r="C48" s="5">
        <v>0</v>
      </c>
      <c r="D48" s="5">
        <f t="shared" si="10"/>
        <v>0</v>
      </c>
      <c r="E48" s="5">
        <v>0</v>
      </c>
      <c r="F48" s="5">
        <v>0</v>
      </c>
      <c r="G48" s="5">
        <f t="shared" si="11"/>
        <v>0</v>
      </c>
    </row>
    <row r="49" spans="1:7" x14ac:dyDescent="0.2">
      <c r="A49" s="26"/>
      <c r="B49" s="5"/>
      <c r="C49" s="5"/>
      <c r="D49" s="5"/>
      <c r="E49" s="5"/>
      <c r="F49" s="5"/>
      <c r="G49" s="5"/>
    </row>
    <row r="50" spans="1:7" x14ac:dyDescent="0.2">
      <c r="A50" s="26" t="s">
        <v>14</v>
      </c>
      <c r="B50" s="5">
        <v>0</v>
      </c>
      <c r="C50" s="5">
        <v>0</v>
      </c>
      <c r="D50" s="5">
        <f t="shared" si="10"/>
        <v>0</v>
      </c>
      <c r="E50" s="5">
        <v>0</v>
      </c>
      <c r="F50" s="5">
        <v>0</v>
      </c>
      <c r="G50" s="5">
        <f t="shared" si="11"/>
        <v>0</v>
      </c>
    </row>
    <row r="51" spans="1:7" x14ac:dyDescent="0.2">
      <c r="A51" s="26"/>
      <c r="B51" s="5"/>
      <c r="C51" s="5"/>
      <c r="D51" s="5"/>
      <c r="E51" s="5"/>
      <c r="F51" s="5"/>
      <c r="G51" s="5"/>
    </row>
    <row r="52" spans="1:7" x14ac:dyDescent="0.2">
      <c r="A52" s="12" t="s">
        <v>50</v>
      </c>
      <c r="B52" s="20">
        <f t="shared" ref="B52:G52" si="12">SUM(B38:B50)</f>
        <v>205696681.00999999</v>
      </c>
      <c r="C52" s="20">
        <f t="shared" si="12"/>
        <v>12269929.869999999</v>
      </c>
      <c r="D52" s="20">
        <f t="shared" si="12"/>
        <v>217966610.88</v>
      </c>
      <c r="E52" s="20">
        <f t="shared" si="12"/>
        <v>38677493.619999997</v>
      </c>
      <c r="F52" s="20">
        <f t="shared" si="12"/>
        <v>38677493.619999997</v>
      </c>
      <c r="G52" s="20">
        <f t="shared" si="12"/>
        <v>179289117.25999999</v>
      </c>
    </row>
    <row r="54" spans="1:7" x14ac:dyDescent="0.2">
      <c r="A54" s="1" t="s">
        <v>120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19:G19"/>
    <mergeCell ref="B34:F34"/>
    <mergeCell ref="G34:G35"/>
    <mergeCell ref="B21:F21"/>
    <mergeCell ref="G21:G22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opLeftCell="A19" workbookViewId="0">
      <selection activeCell="A52" sqref="A52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58" t="s">
        <v>143</v>
      </c>
      <c r="B1" s="56"/>
      <c r="C1" s="56"/>
      <c r="D1" s="56"/>
      <c r="E1" s="56"/>
      <c r="F1" s="56"/>
      <c r="G1" s="57"/>
    </row>
    <row r="2" spans="1:7" x14ac:dyDescent="0.2">
      <c r="A2" s="47"/>
      <c r="B2" s="58" t="s">
        <v>57</v>
      </c>
      <c r="C2" s="56"/>
      <c r="D2" s="56"/>
      <c r="E2" s="56"/>
      <c r="F2" s="57"/>
      <c r="G2" s="59" t="s">
        <v>56</v>
      </c>
    </row>
    <row r="3" spans="1:7" ht="24.95" customHeight="1" x14ac:dyDescent="0.2">
      <c r="A3" s="47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8" customFormat="1" x14ac:dyDescent="0.2">
      <c r="A5" s="45"/>
      <c r="B5" s="46"/>
      <c r="C5" s="46"/>
      <c r="D5" s="46"/>
      <c r="E5" s="46"/>
      <c r="F5" s="46"/>
      <c r="G5" s="46"/>
    </row>
    <row r="6" spans="1:7" x14ac:dyDescent="0.2">
      <c r="A6" s="9" t="s">
        <v>15</v>
      </c>
      <c r="B6" s="15">
        <f t="shared" ref="B6:G6" si="0">SUM(B7:B14)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</row>
    <row r="7" spans="1:7" x14ac:dyDescent="0.2">
      <c r="A7" s="27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7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7" t="s">
        <v>122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7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7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7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7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7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7"/>
      <c r="B15" s="5"/>
      <c r="C15" s="5"/>
      <c r="D15" s="5"/>
      <c r="E15" s="5"/>
      <c r="F15" s="5"/>
      <c r="G15" s="5"/>
    </row>
    <row r="16" spans="1:7" x14ac:dyDescent="0.2">
      <c r="A16" s="9" t="s">
        <v>19</v>
      </c>
      <c r="B16" s="15">
        <f t="shared" ref="B16:G16" si="3">SUM(B17:B23)</f>
        <v>205696681.00999999</v>
      </c>
      <c r="C16" s="15">
        <f t="shared" si="3"/>
        <v>12269929.869999999</v>
      </c>
      <c r="D16" s="15">
        <f t="shared" si="3"/>
        <v>217966610.88</v>
      </c>
      <c r="E16" s="15">
        <f t="shared" si="3"/>
        <v>38677493.619999997</v>
      </c>
      <c r="F16" s="15">
        <f t="shared" si="3"/>
        <v>38677493.619999997</v>
      </c>
      <c r="G16" s="15">
        <f t="shared" si="3"/>
        <v>179289117.25999999</v>
      </c>
    </row>
    <row r="17" spans="1:7" x14ac:dyDescent="0.2">
      <c r="A17" s="27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7" t="s">
        <v>27</v>
      </c>
      <c r="B18" s="5">
        <v>205696681.00999999</v>
      </c>
      <c r="C18" s="5">
        <v>12269929.869999999</v>
      </c>
      <c r="D18" s="5">
        <f t="shared" ref="D18:D23" si="5">B18+C18</f>
        <v>217966610.88</v>
      </c>
      <c r="E18" s="5">
        <v>38677493.619999997</v>
      </c>
      <c r="F18" s="5">
        <v>38677493.619999997</v>
      </c>
      <c r="G18" s="5">
        <f t="shared" si="4"/>
        <v>179289117.25999999</v>
      </c>
    </row>
    <row r="19" spans="1:7" x14ac:dyDescent="0.2">
      <c r="A19" s="27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7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7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7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7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7"/>
      <c r="B24" s="5"/>
      <c r="C24" s="5"/>
      <c r="D24" s="5"/>
      <c r="E24" s="5"/>
      <c r="F24" s="5"/>
      <c r="G24" s="5"/>
    </row>
    <row r="25" spans="1:7" x14ac:dyDescent="0.2">
      <c r="A25" s="9" t="s">
        <v>46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27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7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7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7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7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7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7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7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7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7"/>
      <c r="B35" s="5"/>
      <c r="C35" s="5"/>
      <c r="D35" s="5"/>
      <c r="E35" s="5"/>
      <c r="F35" s="5"/>
      <c r="G35" s="5"/>
    </row>
    <row r="36" spans="1:7" x14ac:dyDescent="0.2">
      <c r="A36" s="9" t="s">
        <v>31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27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7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7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7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7"/>
      <c r="B41" s="5"/>
      <c r="C41" s="5"/>
      <c r="D41" s="5"/>
      <c r="E41" s="5"/>
      <c r="F41" s="5"/>
      <c r="G41" s="5"/>
    </row>
    <row r="42" spans="1:7" x14ac:dyDescent="0.2">
      <c r="A42" s="12" t="s">
        <v>50</v>
      </c>
      <c r="B42" s="20">
        <f t="shared" ref="B42:G42" si="12">SUM(B36+B25+B16+B6)</f>
        <v>205696681.00999999</v>
      </c>
      <c r="C42" s="20">
        <f t="shared" si="12"/>
        <v>12269929.869999999</v>
      </c>
      <c r="D42" s="20">
        <f t="shared" si="12"/>
        <v>217966610.88</v>
      </c>
      <c r="E42" s="20">
        <f t="shared" si="12"/>
        <v>38677493.619999997</v>
      </c>
      <c r="F42" s="20">
        <f t="shared" si="12"/>
        <v>38677493.619999997</v>
      </c>
      <c r="G42" s="20">
        <f t="shared" si="12"/>
        <v>179289117.25999999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55" t="s">
        <v>144</v>
      </c>
      <c r="B44" s="55"/>
      <c r="C44" s="55"/>
      <c r="D44" s="55"/>
      <c r="E44" s="55"/>
      <c r="F44" s="55"/>
      <c r="G44" s="55"/>
    </row>
    <row r="45" spans="1:7" x14ac:dyDescent="0.2">
      <c r="A45" s="55"/>
      <c r="B45" s="55"/>
      <c r="C45" s="55"/>
      <c r="D45" s="55"/>
      <c r="E45" s="55"/>
      <c r="F45" s="55"/>
      <c r="G45" s="55"/>
    </row>
    <row r="46" spans="1:7" x14ac:dyDescent="0.2">
      <c r="A46" s="29"/>
      <c r="B46" s="43"/>
      <c r="C46" s="43"/>
      <c r="D46" s="43"/>
      <c r="E46" s="29"/>
      <c r="F46" s="29"/>
      <c r="G46" s="29"/>
    </row>
    <row r="47" spans="1:7" x14ac:dyDescent="0.2">
      <c r="A47" s="1"/>
      <c r="B47" s="43"/>
      <c r="C47" s="43"/>
      <c r="D47" s="43"/>
      <c r="E47" s="29"/>
      <c r="F47" s="29"/>
      <c r="G47" s="29"/>
    </row>
    <row r="48" spans="1:7" x14ac:dyDescent="0.2">
      <c r="A48" s="29"/>
      <c r="B48" s="43"/>
      <c r="C48" s="43"/>
      <c r="D48" s="43"/>
      <c r="E48" s="29"/>
      <c r="F48" s="29"/>
      <c r="G48" s="29"/>
    </row>
    <row r="49" spans="1:7" x14ac:dyDescent="0.2">
      <c r="A49" s="29"/>
      <c r="B49" s="43"/>
      <c r="C49" s="43"/>
      <c r="D49" s="43"/>
      <c r="E49" s="29"/>
      <c r="F49" s="29"/>
      <c r="G49" s="29"/>
    </row>
    <row r="50" spans="1:7" x14ac:dyDescent="0.2">
      <c r="A50" s="29"/>
      <c r="B50" s="43"/>
      <c r="C50" s="43"/>
      <c r="D50" s="43"/>
      <c r="E50" s="29"/>
      <c r="F50" s="29"/>
      <c r="G50" s="29"/>
    </row>
    <row r="51" spans="1:7" x14ac:dyDescent="0.2">
      <c r="A51" s="31" t="s">
        <v>145</v>
      </c>
      <c r="B51" s="31"/>
      <c r="C51" s="29"/>
      <c r="D51" s="32"/>
      <c r="E51" s="61" t="s">
        <v>145</v>
      </c>
      <c r="F51" s="61"/>
      <c r="G51" s="61"/>
    </row>
    <row r="52" spans="1:7" ht="22.5" x14ac:dyDescent="0.2">
      <c r="A52" s="42" t="s">
        <v>146</v>
      </c>
      <c r="B52" s="42"/>
      <c r="C52" s="29"/>
      <c r="D52" s="34"/>
      <c r="E52" s="54" t="s">
        <v>147</v>
      </c>
      <c r="F52" s="54"/>
      <c r="G52" s="54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sheetProtection formatCells="0" formatColumns="0" formatRows="0" autoFilter="0"/>
  <mergeCells count="6">
    <mergeCell ref="E52:G52"/>
    <mergeCell ref="B2:F2"/>
    <mergeCell ref="G2:G3"/>
    <mergeCell ref="A1:G1"/>
    <mergeCell ref="A44:G45"/>
    <mergeCell ref="E51:G51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paperSize="141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ADM1</cp:lastModifiedBy>
  <cp:lastPrinted>2024-05-07T20:02:45Z</cp:lastPrinted>
  <dcterms:created xsi:type="dcterms:W3CDTF">2014-02-10T03:37:14Z</dcterms:created>
  <dcterms:modified xsi:type="dcterms:W3CDTF">2024-05-07T20:06:20Z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